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85" windowWidth="9720" windowHeight="5775" activeTab="1"/>
  </bookViews>
  <sheets>
    <sheet name="Ülesanded" sheetId="1" r:id="rId1"/>
    <sheet name="DATABASE1" sheetId="2" r:id="rId2"/>
  </sheets>
  <definedNames>
    <definedName name="ALA">#REF!</definedName>
    <definedName name="Baas">'DATABASE1'!$A$16:$I$60</definedName>
    <definedName name="DATABASE">'DATABASE1'!$A$1:$G$28</definedName>
  </definedNames>
  <calcPr fullCalcOnLoad="1"/>
</workbook>
</file>

<file path=xl/comments2.xml><?xml version="1.0" encoding="utf-8"?>
<comments xmlns="http://schemas.openxmlformats.org/spreadsheetml/2006/main">
  <authors>
    <author>Kalle Kivi</author>
    <author>Andrus Rinde</author>
  </authors>
  <commentList>
    <comment ref="H1" authorId="0">
      <text>
        <r>
          <rPr>
            <b/>
            <sz val="8"/>
            <rFont val="Tahoma"/>
            <family val="2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2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2"/>
          </rPr>
          <t>Sarnane funktsioonile DCOUNTA, otsitakse ainult keskmist.</t>
        </r>
      </text>
    </comment>
    <comment ref="A1" authorId="1">
      <text>
        <r>
          <rPr>
            <sz val="8"/>
            <rFont val="Tahoma"/>
            <family val="2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<sst xmlns="http://schemas.openxmlformats.org/spreadsheetml/2006/main" count="262" uniqueCount="65">
  <si>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</si>
  <si>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</si>
  <si>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</si>
  <si>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</si>
  <si>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</si>
  <si>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</si>
  <si>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</si>
  <si>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</si>
  <si>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</si>
  <si>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</si>
  <si>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</si>
  <si>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</si>
  <si>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</si>
  <si>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</si>
  <si>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</si>
  <si>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</si>
  <si>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</si>
  <si>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</si>
  <si>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</si>
  <si>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</si>
  <si>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</si>
  <si>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</si>
  <si>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</si>
  <si>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</si>
  <si>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</si>
  <si>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</si>
  <si>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</si>
  <si>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</si>
  <si>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</si>
  <si>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</si>
  <si>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</si>
  <si>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</si>
  <si>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</si>
  <si>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</si>
  <si>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</si>
  <si>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</si>
  <si>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</si>
  <si>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</si>
  <si>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</si>
  <si>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</si>
  <si>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</si>
  <si>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</si>
  <si>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</si>
  <si>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</si>
  <si>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</si>
  <si>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</si>
  <si>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</si>
  <si>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</si>
  <si>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</si>
  <si>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</si>
  <si>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Luua eraldi tabel Tänav 2 meestest. (Avanced filter) ja paigutada see teisele töölehele nimega "Tänav 2 mehed"</t>
  </si>
  <si>
    <t xml:space="preserve">Kasutades andmebaasifunktsioone saada vastused </t>
  </si>
  <si>
    <t>a)</t>
  </si>
  <si>
    <t>Paide kodanike või naissoost müüjate arv</t>
  </si>
  <si>
    <t>b)</t>
  </si>
  <si>
    <t>Konstrueerida informatiivsed lahtrid eeldusega, et eelmises ülesandes toodud kriteeriumid võivad muutuda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</si>
  <si>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</si>
  <si>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</si>
  <si>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</si>
  <si>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</si>
  <si>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</si>
  <si>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</si>
  <si>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</si>
  <si>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Tallinna ja Tartu ja Viljandi müüjate arv kokku</t>
  </si>
  <si>
    <t>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</si>
</sst>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 &quot;kr&quot;"/>
    <numFmt numFmtId="181" formatCode="#,##0.0_);[Red]\(#,##0.0\)"/>
    <numFmt numFmtId="182" formatCode="0.0"/>
    <numFmt numFmtId="183" formatCode="m/d/yyyy"/>
    <numFmt numFmtId="184" formatCode="00000"/>
    <numFmt numFmtId="185" formatCode="#,##0&quot;kr&quot;;\-#,##0&quot;kr&quot;"/>
    <numFmt numFmtId="186" formatCode="#,##0&quot;kr&quot;;[Red]\-#,##0&quot;kr&quot;"/>
    <numFmt numFmtId="187" formatCode="#,##0.00&quot;kr&quot;;\-#,##0.00&quot;kr&quot;"/>
    <numFmt numFmtId="188" formatCode="#,##0.00&quot;kr&quot;;[Red]\-#,##0.00&quot;kr&quot;"/>
    <numFmt numFmtId="189" formatCode="_-* #,##0&quot;kr&quot;_-;\-* #,##0&quot;kr&quot;_-;_-* &quot;-&quot;&quot;kr&quot;_-;_-@_-"/>
    <numFmt numFmtId="190" formatCode="_-* #,##0_k_r_-;\-* #,##0_k_r_-;_-* &quot;-&quot;_k_r_-;_-@_-"/>
    <numFmt numFmtId="191" formatCode="_-* #,##0.00&quot;kr&quot;_-;\-* #,##0.00&quot;kr&quot;_-;_-* &quot;-&quot;??&quot;kr&quot;_-;_-@_-"/>
    <numFmt numFmtId="192" formatCode="_-* #,##0.00_k_r_-;\-* #,##0.00_k_r_-;_-* &quot;-&quot;??_k_r_-;_-@_-"/>
    <numFmt numFmtId="193" formatCode="#,##0\ &quot;EEK&quot;_);\(#,##0\ &quot;EEK&quot;\)"/>
    <numFmt numFmtId="194" formatCode="#,##0\ &quot;EEK&quot;_);[Red]\(#,##0\ &quot;EEK&quot;\)"/>
    <numFmt numFmtId="195" formatCode="#,##0.00\ &quot;EEK&quot;_);\(#,##0.00\ &quot;EEK&quot;\)"/>
    <numFmt numFmtId="196" formatCode="#,##0.00\ &quot;EEK&quot;_);[Red]\(#,##0.00\ &quot;EEK&quot;\)"/>
    <numFmt numFmtId="197" formatCode="_ * #,##0_)\ &quot;EEK&quot;_ ;_ * \(#,##0\)\ &quot;EEK&quot;_ ;_ * &quot;-&quot;_)\ &quot;EEK&quot;_ ;_ @_ "/>
    <numFmt numFmtId="198" formatCode="_ * #,##0_)\ _E_E_K_ ;_ * \(#,##0\)\ _E_E_K_ ;_ * &quot;-&quot;_)\ _E_E_K_ ;_ @_ "/>
    <numFmt numFmtId="199" formatCode="_ * #,##0.00_)\ &quot;EEK&quot;_ ;_ * \(#,##0.00\)\ &quot;EEK&quot;_ ;_ * &quot;-&quot;??_)\ &quot;EEK&quot;_ ;_ @_ "/>
    <numFmt numFmtId="200" formatCode="_ * #,##0.00_)\ _E_E_K_ ;_ * \(#,##0.00\)\ _E_E_K_ ;_ * &quot;-&quot;??_)\ _E_E_K_ ;_ @_ "/>
    <numFmt numFmtId="201" formatCode="#,##0\ &quot;mk&quot;;\-#,##0\ &quot;mk&quot;"/>
    <numFmt numFmtId="202" formatCode="#,##0\ &quot;mk&quot;;[Red]\-#,##0\ &quot;mk&quot;"/>
    <numFmt numFmtId="203" formatCode="#,##0.00\ &quot;mk&quot;;\-#,##0.00\ &quot;mk&quot;"/>
    <numFmt numFmtId="204" formatCode="#,##0.00\ &quot;mk&quot;;[Red]\-#,##0.00\ &quot;mk&quot;"/>
    <numFmt numFmtId="205" formatCode="_-* #,##0\ &quot;mk&quot;_-;\-* #,##0\ &quot;mk&quot;_-;_-* &quot;-&quot;\ &quot;mk&quot;_-;_-@_-"/>
    <numFmt numFmtId="206" formatCode="_-* #,##0\ _m_k_-;\-* #,##0\ _m_k_-;_-* &quot;-&quot;\ _m_k_-;_-@_-"/>
    <numFmt numFmtId="207" formatCode="_-* #,##0.00\ &quot;mk&quot;_-;\-* #,##0.00\ &quot;mk&quot;_-;_-* &quot;-&quot;??\ &quot;mk&quot;_-;_-@_-"/>
    <numFmt numFmtId="208" formatCode="_-* #,##0.00\ _m_k_-;\-* #,##0.00\ _m_k_-;_-* &quot;-&quot;??\ _m_k_-;_-@_-"/>
    <numFmt numFmtId="209" formatCode="[$-425]d\.\ mmmm\ yyyy&quot;. a.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.5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/>
    </xf>
    <xf numFmtId="0" fontId="0" fillId="35" borderId="18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183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0" fontId="9" fillId="36" borderId="0" xfId="0" applyFont="1" applyFill="1" applyAlignment="1">
      <alignment/>
    </xf>
    <xf numFmtId="9" fontId="5" fillId="33" borderId="0" xfId="57" applyFont="1" applyFill="1" applyAlignment="1">
      <alignment/>
    </xf>
    <xf numFmtId="0" fontId="0" fillId="0" borderId="19" xfId="0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4" borderId="13" xfId="0" applyFill="1" applyBorder="1" applyAlignment="1">
      <alignment horizontal="left"/>
    </xf>
    <xf numFmtId="0" fontId="2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4</xdr:col>
      <xdr:colOff>504825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05025"/>
          <a:ext cx="230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447675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1050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13</xdr:row>
      <xdr:rowOff>0</xdr:rowOff>
    </xdr:from>
    <xdr:to>
      <xdr:col>9</xdr:col>
      <xdr:colOff>447675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105025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0</xdr:rowOff>
    </xdr:from>
    <xdr:to>
      <xdr:col>7</xdr:col>
      <xdr:colOff>485775</xdr:colOff>
      <xdr:row>13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210502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0</xdr:rowOff>
    </xdr:from>
    <xdr:to>
      <xdr:col>12</xdr:col>
      <xdr:colOff>333375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105025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954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5953125" y="188595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133600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477000" y="219075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142875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533525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:IV7"/>
    </sheetView>
  </sheetViews>
  <sheetFormatPr defaultColWidth="9.140625" defaultRowHeight="12.75"/>
  <sheetData>
    <row r="1" spans="1:2" s="42" customFormat="1" ht="12.75">
      <c r="A1" s="42">
        <v>1</v>
      </c>
      <c r="B1" s="42" t="s">
        <v>57</v>
      </c>
    </row>
    <row r="2" spans="2:11" s="42" customFormat="1" ht="12.75">
      <c r="B2" s="39">
        <v>1</v>
      </c>
      <c r="C2" s="39" t="s">
        <v>58</v>
      </c>
      <c r="D2" s="39"/>
      <c r="E2" s="39"/>
      <c r="F2" s="39"/>
      <c r="G2" s="39"/>
      <c r="H2" s="39"/>
      <c r="I2" s="39"/>
      <c r="J2" s="39"/>
      <c r="K2" s="39"/>
    </row>
    <row r="3" spans="2:11" s="42" customFormat="1" ht="12.75">
      <c r="B3" s="39">
        <v>2</v>
      </c>
      <c r="C3" s="39" t="s">
        <v>59</v>
      </c>
      <c r="D3" s="39"/>
      <c r="E3" s="39"/>
      <c r="F3" s="39"/>
      <c r="G3" s="39"/>
      <c r="H3" s="39"/>
      <c r="I3" s="39"/>
      <c r="J3" s="39"/>
      <c r="K3" s="39"/>
    </row>
    <row r="4" spans="2:11" s="42" customFormat="1" ht="12.75">
      <c r="B4" s="39">
        <v>3</v>
      </c>
      <c r="C4" s="39" t="s">
        <v>60</v>
      </c>
      <c r="D4" s="40"/>
      <c r="E4" s="39"/>
      <c r="F4" s="39"/>
      <c r="G4" s="39"/>
      <c r="H4" s="39"/>
      <c r="I4" s="39"/>
      <c r="J4" s="39"/>
      <c r="K4" s="39"/>
    </row>
    <row r="5" spans="2:11" s="42" customFormat="1" ht="12.75">
      <c r="B5" s="39">
        <v>4</v>
      </c>
      <c r="C5" s="39" t="s">
        <v>61</v>
      </c>
      <c r="D5" s="40"/>
      <c r="E5" s="39"/>
      <c r="F5" s="39"/>
      <c r="G5" s="39"/>
      <c r="H5" s="39"/>
      <c r="I5" s="39"/>
      <c r="J5" s="39"/>
      <c r="K5" s="39"/>
    </row>
    <row r="6" spans="2:11" s="42" customFormat="1" ht="12.75">
      <c r="B6" s="39">
        <v>5</v>
      </c>
      <c r="C6" s="39" t="s">
        <v>55</v>
      </c>
      <c r="D6" s="39"/>
      <c r="E6" s="39"/>
      <c r="F6" s="39"/>
      <c r="G6" s="39"/>
      <c r="H6" s="39"/>
      <c r="I6" s="39"/>
      <c r="J6" s="39"/>
      <c r="K6" s="39"/>
    </row>
    <row r="7" spans="2:11" s="42" customFormat="1" ht="12.75">
      <c r="B7" s="39"/>
      <c r="C7" s="39"/>
      <c r="D7" s="40"/>
      <c r="E7" s="39"/>
      <c r="F7" s="39"/>
      <c r="G7" s="39"/>
      <c r="H7" s="39"/>
      <c r="I7" s="39"/>
      <c r="J7" s="39"/>
      <c r="K7" s="39"/>
    </row>
    <row r="8" spans="1:11" s="42" customFormat="1" ht="12.75">
      <c r="A8" s="42">
        <v>2</v>
      </c>
      <c r="B8" s="42" t="s">
        <v>62</v>
      </c>
      <c r="I8" s="39"/>
      <c r="J8" s="39"/>
      <c r="K8" s="39"/>
    </row>
    <row r="9" spans="2:11" s="42" customFormat="1" ht="12.75">
      <c r="B9" s="39">
        <v>1</v>
      </c>
      <c r="C9" s="39" t="s">
        <v>49</v>
      </c>
      <c r="D9" s="39"/>
      <c r="E9" s="39"/>
      <c r="F9" s="39"/>
      <c r="G9" s="39"/>
      <c r="H9" s="39"/>
      <c r="I9" s="39"/>
      <c r="J9" s="39"/>
      <c r="K9" s="39"/>
    </row>
    <row r="10" spans="2:11" s="42" customFormat="1" ht="12.75">
      <c r="B10" s="39">
        <v>2</v>
      </c>
      <c r="C10" s="39" t="s">
        <v>50</v>
      </c>
      <c r="D10" s="40"/>
      <c r="E10" s="39"/>
      <c r="F10" s="39"/>
      <c r="G10" s="39"/>
      <c r="H10" s="39"/>
      <c r="I10" s="39"/>
      <c r="J10" s="39"/>
      <c r="K10" s="39"/>
    </row>
    <row r="11" spans="2:11" s="42" customFormat="1" ht="12.75">
      <c r="B11" s="39">
        <v>3</v>
      </c>
      <c r="C11" s="39" t="s">
        <v>51</v>
      </c>
      <c r="D11" s="39"/>
      <c r="E11" s="39"/>
      <c r="F11" s="39"/>
      <c r="G11" s="39"/>
      <c r="H11" s="39"/>
      <c r="I11" s="39"/>
      <c r="J11" s="39"/>
      <c r="K11" s="39"/>
    </row>
    <row r="12" spans="2:11" s="42" customFormat="1" ht="12.75">
      <c r="B12" s="39"/>
      <c r="C12" s="41" t="s">
        <v>52</v>
      </c>
      <c r="D12" s="39" t="s">
        <v>53</v>
      </c>
      <c r="E12" s="39"/>
      <c r="F12" s="39"/>
      <c r="G12" s="39"/>
      <c r="H12" s="39"/>
      <c r="I12" s="39"/>
      <c r="J12" s="39"/>
      <c r="K12" s="39"/>
    </row>
    <row r="13" spans="2:11" s="42" customFormat="1" ht="12.75">
      <c r="B13" s="39"/>
      <c r="C13" s="41" t="s">
        <v>54</v>
      </c>
      <c r="D13" s="39" t="s">
        <v>63</v>
      </c>
      <c r="E13" s="39"/>
      <c r="F13" s="39"/>
      <c r="G13" s="39"/>
      <c r="H13" s="39"/>
      <c r="I13" s="39"/>
      <c r="J13" s="39"/>
      <c r="K13" s="39"/>
    </row>
  </sheetData>
  <sheetProtection/>
  <printOptions/>
  <pageMargins left="0.75" right="0.75" top="1" bottom="1" header="0.5" footer="0.5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6" width="9.8515625" style="0" customWidth="1"/>
    <col min="7" max="7" width="8.00390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52" t="s">
        <v>0</v>
      </c>
      <c r="B1" s="52"/>
      <c r="C1" s="52"/>
      <c r="D1"/>
      <c r="E1" s="7"/>
      <c r="F1" s="8" t="s">
        <v>12</v>
      </c>
      <c r="G1" s="9"/>
      <c r="H1" s="46" t="str">
        <f>IF(F2="","","Elanike arv linnas nimega "&amp;F2)</f>
        <v>Elanike arv linnas nimega Paide</v>
      </c>
      <c r="I1" s="10"/>
      <c r="J1" s="11"/>
    </row>
    <row r="2" spans="1:10" ht="12.75">
      <c r="A2" s="4" t="s">
        <v>1</v>
      </c>
      <c r="B2" s="4">
        <f>SUBTOTAL(9,I17:I60)</f>
        <v>1173.5629999999999</v>
      </c>
      <c r="E2" s="12"/>
      <c r="F2" s="45" t="s">
        <v>20</v>
      </c>
      <c r="G2" s="13"/>
      <c r="H2" s="14">
        <f>DCOUNTA(Baas,E16,F1:F2)</f>
        <v>4</v>
      </c>
      <c r="I2" s="15" t="s">
        <v>46</v>
      </c>
      <c r="J2" s="16"/>
    </row>
    <row r="3" spans="1:10" ht="13.5" thickBot="1">
      <c r="A3" s="5" t="s">
        <v>3</v>
      </c>
      <c r="B3" s="5">
        <f>SUBTOTAL(1,I17:I60)</f>
        <v>26.67188636363636</v>
      </c>
      <c r="E3" s="12"/>
      <c r="F3" s="13"/>
      <c r="G3" s="13"/>
      <c r="H3" s="13"/>
      <c r="I3" s="13"/>
      <c r="J3" s="17"/>
    </row>
    <row r="4" spans="5:10" ht="18">
      <c r="E4" s="18" t="s">
        <v>11</v>
      </c>
      <c r="F4" s="19" t="str">
        <f>F1</f>
        <v>Elukoht</v>
      </c>
      <c r="G4" s="13"/>
      <c r="H4" s="47" t="str">
        <f>IF(AND(E5="",F5=""),"Kõigi elanike palkade summa",IF(OR(E5="",F5=""),IF(E5="",F5&amp;" kodanike palkade summa",IF(E5="M","Meeste palkade summma","Naiste palkade summa")),IF(E5="m",F5&amp;" meeste palkade summa ",F5&amp;" naiste palkade summa ")))</f>
        <v>Tartu meeste palkade summa </v>
      </c>
      <c r="I4" s="48"/>
      <c r="J4" s="49"/>
    </row>
    <row r="5" spans="4:10" ht="12.75">
      <c r="D5"/>
      <c r="E5" s="51" t="s">
        <v>64</v>
      </c>
      <c r="F5" s="50" t="s">
        <v>24</v>
      </c>
      <c r="G5" s="13"/>
      <c r="H5" s="14">
        <f>DSUM(Baas,I16,E4:F5)</f>
        <v>344.6050000000001</v>
      </c>
      <c r="I5" s="15" t="s">
        <v>47</v>
      </c>
      <c r="J5" s="16"/>
    </row>
    <row r="6" spans="1:10" ht="12.75">
      <c r="A6" s="3" t="s">
        <v>4</v>
      </c>
      <c r="B6" s="3">
        <v>5.55</v>
      </c>
      <c r="D6"/>
      <c r="E6" s="22"/>
      <c r="F6" s="13"/>
      <c r="G6" s="13"/>
      <c r="H6" s="13"/>
      <c r="I6" s="13"/>
      <c r="J6" s="17"/>
    </row>
    <row r="7" spans="1:10" ht="12.75">
      <c r="A7" s="3" t="s">
        <v>5</v>
      </c>
      <c r="B7" s="3">
        <v>6.65</v>
      </c>
      <c r="D7"/>
      <c r="E7" s="12"/>
      <c r="F7" s="14" t="s">
        <v>12</v>
      </c>
      <c r="G7" s="13"/>
      <c r="H7" s="20" t="s">
        <v>2</v>
      </c>
      <c r="I7" s="20"/>
      <c r="J7" s="21"/>
    </row>
    <row r="8" spans="1:10" ht="13.5" thickBot="1">
      <c r="A8" s="3" t="s">
        <v>6</v>
      </c>
      <c r="B8" s="3">
        <v>35.78</v>
      </c>
      <c r="D8"/>
      <c r="E8" s="23"/>
      <c r="F8" s="24" t="s">
        <v>20</v>
      </c>
      <c r="G8" s="25"/>
      <c r="H8" s="26">
        <f>DAVERAGE(Baas,I16,F7:F8)</f>
        <v>38.0325</v>
      </c>
      <c r="I8" s="26" t="s">
        <v>48</v>
      </c>
      <c r="J8" s="27"/>
    </row>
    <row r="9" spans="1:8" ht="12.75">
      <c r="A9" s="3" t="s">
        <v>7</v>
      </c>
      <c r="B9" s="3">
        <v>56.55</v>
      </c>
      <c r="D9"/>
      <c r="H9" s="2"/>
    </row>
    <row r="10" spans="4:8" ht="12.75">
      <c r="D10"/>
      <c r="H10" s="2"/>
    </row>
    <row r="11" spans="1:8" ht="12.75">
      <c r="A11" s="3" t="s">
        <v>56</v>
      </c>
      <c r="B11" s="43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28" t="s">
        <v>8</v>
      </c>
      <c r="B16" s="29" t="s">
        <v>9</v>
      </c>
      <c r="C16" s="29" t="s">
        <v>10</v>
      </c>
      <c r="D16" s="30" t="s">
        <v>11</v>
      </c>
      <c r="E16" s="29" t="s">
        <v>12</v>
      </c>
      <c r="F16" s="29" t="s">
        <v>13</v>
      </c>
      <c r="G16" s="29" t="s">
        <v>14</v>
      </c>
      <c r="H16" s="29" t="s">
        <v>15</v>
      </c>
      <c r="I16" s="31" t="s">
        <v>16</v>
      </c>
    </row>
    <row r="17" spans="1:9" ht="12.75">
      <c r="A17" s="12" t="s">
        <v>17</v>
      </c>
      <c r="B17" s="13" t="s">
        <v>18</v>
      </c>
      <c r="C17" s="13" t="str">
        <f>B17&amp;" "&amp;A17</f>
        <v>Aadu Kuusk</v>
      </c>
      <c r="D17" s="32" t="s">
        <v>19</v>
      </c>
      <c r="E17" s="13" t="s">
        <v>20</v>
      </c>
      <c r="F17" s="33" t="s">
        <v>21</v>
      </c>
      <c r="G17" s="13">
        <v>1</v>
      </c>
      <c r="H17" s="38">
        <f>VLOOKUP(F17,$A$6:$B$9,2,FALSE)*G17</f>
        <v>5.55</v>
      </c>
      <c r="I17" s="17">
        <f>H17*10%</f>
        <v>0.555</v>
      </c>
    </row>
    <row r="18" spans="1:9" ht="12.75">
      <c r="A18" s="12" t="s">
        <v>22</v>
      </c>
      <c r="B18" s="13" t="s">
        <v>23</v>
      </c>
      <c r="C18" s="13" t="str">
        <f aca="true" t="shared" si="0" ref="C18:C60">B18&amp;" "&amp;A18</f>
        <v>Eedi Kask</v>
      </c>
      <c r="D18" s="32" t="s">
        <v>19</v>
      </c>
      <c r="E18" s="13" t="s">
        <v>24</v>
      </c>
      <c r="F18" s="33" t="s">
        <v>25</v>
      </c>
      <c r="G18" s="13">
        <v>2</v>
      </c>
      <c r="H18" s="38">
        <f aca="true" t="shared" si="1" ref="H18:H60">VLOOKUP(F18,$A$6:$B$9,2,FALSE)*G18</f>
        <v>13.3</v>
      </c>
      <c r="I18" s="17">
        <f aca="true" t="shared" si="2" ref="I18:I60">H18*10%</f>
        <v>1.33</v>
      </c>
    </row>
    <row r="19" spans="1:9" ht="12.75">
      <c r="A19" s="12" t="s">
        <v>26</v>
      </c>
      <c r="B19" s="13" t="s">
        <v>27</v>
      </c>
      <c r="C19" s="13" t="str">
        <f t="shared" si="0"/>
        <v>Aare Mänd</v>
      </c>
      <c r="D19" s="32" t="s">
        <v>19</v>
      </c>
      <c r="E19" s="13" t="s">
        <v>28</v>
      </c>
      <c r="F19" s="33" t="s">
        <v>29</v>
      </c>
      <c r="G19" s="13">
        <v>3</v>
      </c>
      <c r="H19" s="38">
        <f t="shared" si="1"/>
        <v>107.34</v>
      </c>
      <c r="I19" s="17">
        <f t="shared" si="2"/>
        <v>10.734000000000002</v>
      </c>
    </row>
    <row r="20" spans="1:11" ht="12.75">
      <c r="A20" s="12" t="s">
        <v>30</v>
      </c>
      <c r="B20" s="13" t="s">
        <v>31</v>
      </c>
      <c r="C20" s="13" t="str">
        <f t="shared" si="0"/>
        <v>Maali Haab</v>
      </c>
      <c r="D20" s="32" t="s">
        <v>32</v>
      </c>
      <c r="E20" s="13" t="s">
        <v>33</v>
      </c>
      <c r="F20" s="33" t="s">
        <v>34</v>
      </c>
      <c r="G20" s="13">
        <v>4</v>
      </c>
      <c r="H20" s="38">
        <f t="shared" si="1"/>
        <v>226.2</v>
      </c>
      <c r="I20" s="17">
        <f t="shared" si="2"/>
        <v>22.62</v>
      </c>
      <c r="K20" s="6"/>
    </row>
    <row r="21" spans="1:9" ht="12.75">
      <c r="A21" s="12" t="s">
        <v>35</v>
      </c>
      <c r="B21" s="13" t="s">
        <v>36</v>
      </c>
      <c r="C21" s="13" t="str">
        <f t="shared" si="0"/>
        <v>Kalle Kivi</v>
      </c>
      <c r="D21" s="32" t="s">
        <v>19</v>
      </c>
      <c r="E21" s="13" t="s">
        <v>33</v>
      </c>
      <c r="F21" s="33" t="s">
        <v>21</v>
      </c>
      <c r="G21" s="13">
        <v>5</v>
      </c>
      <c r="H21" s="38">
        <f t="shared" si="1"/>
        <v>27.75</v>
      </c>
      <c r="I21" s="17">
        <f t="shared" si="2"/>
        <v>2.7750000000000004</v>
      </c>
    </row>
    <row r="22" spans="1:9" ht="12.75">
      <c r="A22" s="12" t="s">
        <v>37</v>
      </c>
      <c r="B22" s="13" t="s">
        <v>38</v>
      </c>
      <c r="C22" s="13" t="str">
        <f t="shared" si="0"/>
        <v>Margus Pärn</v>
      </c>
      <c r="D22" s="32" t="s">
        <v>19</v>
      </c>
      <c r="E22" s="13" t="s">
        <v>24</v>
      </c>
      <c r="F22" s="33" t="s">
        <v>25</v>
      </c>
      <c r="G22" s="13">
        <v>6</v>
      </c>
      <c r="H22" s="38">
        <f t="shared" si="1"/>
        <v>39.900000000000006</v>
      </c>
      <c r="I22" s="17">
        <f t="shared" si="2"/>
        <v>3.9900000000000007</v>
      </c>
    </row>
    <row r="23" spans="1:9" ht="12.75">
      <c r="A23" s="34" t="s">
        <v>35</v>
      </c>
      <c r="B23" s="13" t="s">
        <v>36</v>
      </c>
      <c r="C23" s="13" t="str">
        <f t="shared" si="0"/>
        <v>Kalle Kivi</v>
      </c>
      <c r="D23" s="32" t="s">
        <v>19</v>
      </c>
      <c r="E23" s="13" t="s">
        <v>24</v>
      </c>
      <c r="F23" s="33" t="s">
        <v>29</v>
      </c>
      <c r="G23" s="13">
        <v>7</v>
      </c>
      <c r="H23" s="38">
        <f t="shared" si="1"/>
        <v>250.46</v>
      </c>
      <c r="I23" s="17">
        <f t="shared" si="2"/>
        <v>25.046000000000003</v>
      </c>
    </row>
    <row r="24" spans="1:9" ht="12.75">
      <c r="A24" s="34" t="s">
        <v>39</v>
      </c>
      <c r="B24" s="13" t="s">
        <v>40</v>
      </c>
      <c r="C24" s="13" t="str">
        <f t="shared" si="0"/>
        <v>Sõnajalg Mare</v>
      </c>
      <c r="D24" s="32" t="s">
        <v>32</v>
      </c>
      <c r="E24" s="13" t="s">
        <v>33</v>
      </c>
      <c r="F24" s="33" t="s">
        <v>34</v>
      </c>
      <c r="G24" s="13">
        <v>8</v>
      </c>
      <c r="H24" s="38">
        <f t="shared" si="1"/>
        <v>452.4</v>
      </c>
      <c r="I24" s="17">
        <f t="shared" si="2"/>
        <v>45.24</v>
      </c>
    </row>
    <row r="25" spans="1:9" ht="12.75">
      <c r="A25" s="34" t="s">
        <v>41</v>
      </c>
      <c r="B25" s="13" t="s">
        <v>42</v>
      </c>
      <c r="C25" s="13" t="str">
        <f t="shared" si="0"/>
        <v>Eve Torim </v>
      </c>
      <c r="D25" s="32" t="s">
        <v>32</v>
      </c>
      <c r="E25" s="13" t="s">
        <v>43</v>
      </c>
      <c r="F25" s="33" t="s">
        <v>21</v>
      </c>
      <c r="G25" s="13">
        <v>9</v>
      </c>
      <c r="H25" s="38">
        <f t="shared" si="1"/>
        <v>49.949999999999996</v>
      </c>
      <c r="I25" s="17">
        <f t="shared" si="2"/>
        <v>4.995</v>
      </c>
    </row>
    <row r="26" spans="1:9" ht="12.75">
      <c r="A26" s="34" t="s">
        <v>44</v>
      </c>
      <c r="B26" s="13" t="s">
        <v>18</v>
      </c>
      <c r="C26" s="13" t="str">
        <f t="shared" si="0"/>
        <v>Aadu Kuusk </v>
      </c>
      <c r="D26" s="32" t="s">
        <v>19</v>
      </c>
      <c r="E26" s="13" t="s">
        <v>43</v>
      </c>
      <c r="F26" s="33" t="s">
        <v>34</v>
      </c>
      <c r="G26" s="13">
        <v>10</v>
      </c>
      <c r="H26" s="38">
        <f t="shared" si="1"/>
        <v>565.5</v>
      </c>
      <c r="I26" s="17">
        <f t="shared" si="2"/>
        <v>56.550000000000004</v>
      </c>
    </row>
    <row r="27" spans="1:9" ht="12.75">
      <c r="A27" s="34" t="s">
        <v>37</v>
      </c>
      <c r="B27" s="13" t="s">
        <v>45</v>
      </c>
      <c r="C27" s="13" t="str">
        <f t="shared" si="0"/>
        <v>Vambola Pärn</v>
      </c>
      <c r="D27" s="32" t="s">
        <v>19</v>
      </c>
      <c r="E27" s="13" t="s">
        <v>43</v>
      </c>
      <c r="F27" s="33" t="s">
        <v>21</v>
      </c>
      <c r="G27" s="13">
        <v>11</v>
      </c>
      <c r="H27" s="38">
        <f t="shared" si="1"/>
        <v>61.05</v>
      </c>
      <c r="I27" s="17">
        <f t="shared" si="2"/>
        <v>6.105</v>
      </c>
    </row>
    <row r="28" spans="1:9" ht="12.75">
      <c r="A28" s="12" t="s">
        <v>17</v>
      </c>
      <c r="B28" s="13" t="s">
        <v>45</v>
      </c>
      <c r="C28" s="13" t="str">
        <f t="shared" si="0"/>
        <v>Vambola Kuusk</v>
      </c>
      <c r="D28" s="32" t="s">
        <v>19</v>
      </c>
      <c r="E28" s="13" t="s">
        <v>33</v>
      </c>
      <c r="F28" s="33" t="s">
        <v>34</v>
      </c>
      <c r="G28" s="13">
        <v>7</v>
      </c>
      <c r="H28" s="38">
        <f t="shared" si="1"/>
        <v>395.84999999999997</v>
      </c>
      <c r="I28" s="17">
        <f t="shared" si="2"/>
        <v>39.585</v>
      </c>
    </row>
    <row r="29" spans="1:9" ht="12.75">
      <c r="A29" s="12" t="s">
        <v>22</v>
      </c>
      <c r="B29" s="13" t="s">
        <v>18</v>
      </c>
      <c r="C29" s="13" t="str">
        <f t="shared" si="0"/>
        <v>Aadu Kask</v>
      </c>
      <c r="D29" s="32" t="s">
        <v>19</v>
      </c>
      <c r="E29" s="13" t="s">
        <v>28</v>
      </c>
      <c r="F29" s="33" t="s">
        <v>21</v>
      </c>
      <c r="G29" s="13">
        <v>6</v>
      </c>
      <c r="H29" s="38">
        <f t="shared" si="1"/>
        <v>33.3</v>
      </c>
      <c r="I29" s="17">
        <f t="shared" si="2"/>
        <v>3.33</v>
      </c>
    </row>
    <row r="30" spans="1:9" ht="12.75">
      <c r="A30" s="12" t="s">
        <v>26</v>
      </c>
      <c r="B30" s="13" t="s">
        <v>23</v>
      </c>
      <c r="C30" s="13" t="str">
        <f t="shared" si="0"/>
        <v>Eedi Mänd</v>
      </c>
      <c r="D30" s="32" t="s">
        <v>19</v>
      </c>
      <c r="E30" s="13" t="s">
        <v>28</v>
      </c>
      <c r="F30" s="33" t="s">
        <v>25</v>
      </c>
      <c r="G30" s="13">
        <v>4</v>
      </c>
      <c r="H30" s="38">
        <f t="shared" si="1"/>
        <v>26.6</v>
      </c>
      <c r="I30" s="17">
        <f t="shared" si="2"/>
        <v>2.66</v>
      </c>
    </row>
    <row r="31" spans="1:9" ht="12.75">
      <c r="A31" s="12" t="s">
        <v>30</v>
      </c>
      <c r="B31" s="13" t="s">
        <v>27</v>
      </c>
      <c r="C31" s="13" t="str">
        <f t="shared" si="0"/>
        <v>Aare Haab</v>
      </c>
      <c r="D31" s="32" t="s">
        <v>19</v>
      </c>
      <c r="E31" s="13" t="s">
        <v>24</v>
      </c>
      <c r="F31" s="33" t="s">
        <v>29</v>
      </c>
      <c r="G31" s="13">
        <v>15</v>
      </c>
      <c r="H31" s="38">
        <f t="shared" si="1"/>
        <v>536.7</v>
      </c>
      <c r="I31" s="17">
        <f t="shared" si="2"/>
        <v>53.67000000000001</v>
      </c>
    </row>
    <row r="32" spans="1:9" ht="12.75">
      <c r="A32" s="12" t="s">
        <v>35</v>
      </c>
      <c r="B32" s="13" t="s">
        <v>31</v>
      </c>
      <c r="C32" s="13" t="str">
        <f t="shared" si="0"/>
        <v>Maali Kivi</v>
      </c>
      <c r="D32" s="32" t="s">
        <v>32</v>
      </c>
      <c r="E32" s="13" t="s">
        <v>33</v>
      </c>
      <c r="F32" s="33" t="s">
        <v>34</v>
      </c>
      <c r="G32" s="13">
        <v>16</v>
      </c>
      <c r="H32" s="38">
        <f t="shared" si="1"/>
        <v>904.8</v>
      </c>
      <c r="I32" s="17">
        <f t="shared" si="2"/>
        <v>90.48</v>
      </c>
    </row>
    <row r="33" spans="1:9" ht="12.75">
      <c r="A33" s="12" t="s">
        <v>37</v>
      </c>
      <c r="B33" s="13" t="s">
        <v>36</v>
      </c>
      <c r="C33" s="13" t="str">
        <f t="shared" si="0"/>
        <v>Kalle Pärn</v>
      </c>
      <c r="D33" s="32" t="s">
        <v>19</v>
      </c>
      <c r="E33" s="13" t="s">
        <v>24</v>
      </c>
      <c r="F33" s="33" t="s">
        <v>21</v>
      </c>
      <c r="G33" s="13">
        <v>3</v>
      </c>
      <c r="H33" s="38">
        <f t="shared" si="1"/>
        <v>16.65</v>
      </c>
      <c r="I33" s="17">
        <f t="shared" si="2"/>
        <v>1.665</v>
      </c>
    </row>
    <row r="34" spans="1:9" ht="12.75">
      <c r="A34" s="34" t="s">
        <v>35</v>
      </c>
      <c r="B34" s="13" t="s">
        <v>38</v>
      </c>
      <c r="C34" s="13" t="str">
        <f t="shared" si="0"/>
        <v>Margus Kivi</v>
      </c>
      <c r="D34" s="32" t="s">
        <v>19</v>
      </c>
      <c r="E34" s="13" t="s">
        <v>20</v>
      </c>
      <c r="F34" s="33" t="s">
        <v>25</v>
      </c>
      <c r="G34" s="13">
        <v>18</v>
      </c>
      <c r="H34" s="38">
        <f t="shared" si="1"/>
        <v>119.7</v>
      </c>
      <c r="I34" s="17">
        <f t="shared" si="2"/>
        <v>11.97</v>
      </c>
    </row>
    <row r="35" spans="1:9" ht="12.75">
      <c r="A35" s="34" t="s">
        <v>17</v>
      </c>
      <c r="B35" s="13" t="s">
        <v>36</v>
      </c>
      <c r="C35" s="13" t="str">
        <f t="shared" si="0"/>
        <v>Kalle Kuusk</v>
      </c>
      <c r="D35" s="32" t="s">
        <v>19</v>
      </c>
      <c r="E35" s="13" t="s">
        <v>24</v>
      </c>
      <c r="F35" s="33" t="s">
        <v>29</v>
      </c>
      <c r="G35" s="13">
        <v>19</v>
      </c>
      <c r="H35" s="38">
        <f t="shared" si="1"/>
        <v>679.82</v>
      </c>
      <c r="I35" s="17">
        <f t="shared" si="2"/>
        <v>67.98200000000001</v>
      </c>
    </row>
    <row r="36" spans="1:13" ht="12.75">
      <c r="A36" s="34" t="s">
        <v>41</v>
      </c>
      <c r="B36" s="13" t="s">
        <v>39</v>
      </c>
      <c r="C36" s="13" t="str">
        <f t="shared" si="0"/>
        <v>Mare Torim </v>
      </c>
      <c r="D36" s="32" t="s">
        <v>32</v>
      </c>
      <c r="E36" s="13" t="s">
        <v>28</v>
      </c>
      <c r="F36" s="33" t="s">
        <v>34</v>
      </c>
      <c r="G36" s="13">
        <v>3</v>
      </c>
      <c r="H36" s="38">
        <f t="shared" si="1"/>
        <v>169.64999999999998</v>
      </c>
      <c r="I36" s="17">
        <f t="shared" si="2"/>
        <v>16.965</v>
      </c>
      <c r="K36" s="1"/>
      <c r="L36" s="1"/>
      <c r="M36" s="1"/>
    </row>
    <row r="37" spans="1:9" ht="12.75">
      <c r="A37" s="34" t="s">
        <v>44</v>
      </c>
      <c r="B37" s="13" t="s">
        <v>42</v>
      </c>
      <c r="C37" s="13" t="str">
        <f t="shared" si="0"/>
        <v>Eve Kuusk </v>
      </c>
      <c r="D37" s="32" t="s">
        <v>32</v>
      </c>
      <c r="E37" s="13" t="s">
        <v>33</v>
      </c>
      <c r="F37" s="33" t="s">
        <v>21</v>
      </c>
      <c r="G37" s="13">
        <v>5</v>
      </c>
      <c r="H37" s="38">
        <f t="shared" si="1"/>
        <v>27.75</v>
      </c>
      <c r="I37" s="17">
        <f t="shared" si="2"/>
        <v>2.7750000000000004</v>
      </c>
    </row>
    <row r="38" spans="1:9" ht="12.75">
      <c r="A38" s="34" t="s">
        <v>37</v>
      </c>
      <c r="B38" s="13" t="s">
        <v>18</v>
      </c>
      <c r="C38" s="13" t="str">
        <f t="shared" si="0"/>
        <v>Aadu Pärn</v>
      </c>
      <c r="D38" s="32" t="s">
        <v>19</v>
      </c>
      <c r="E38" s="13" t="s">
        <v>33</v>
      </c>
      <c r="F38" s="33" t="s">
        <v>25</v>
      </c>
      <c r="G38" s="13">
        <v>6</v>
      </c>
      <c r="H38" s="38">
        <f t="shared" si="1"/>
        <v>39.900000000000006</v>
      </c>
      <c r="I38" s="17">
        <f t="shared" si="2"/>
        <v>3.9900000000000007</v>
      </c>
    </row>
    <row r="39" spans="1:9" ht="12.75">
      <c r="A39" s="12" t="s">
        <v>17</v>
      </c>
      <c r="B39" s="13" t="s">
        <v>18</v>
      </c>
      <c r="C39" s="13" t="str">
        <f t="shared" si="0"/>
        <v>Aadu Kuusk</v>
      </c>
      <c r="D39" s="32" t="s">
        <v>19</v>
      </c>
      <c r="E39" s="13" t="s">
        <v>20</v>
      </c>
      <c r="F39" s="33" t="s">
        <v>21</v>
      </c>
      <c r="G39" s="13">
        <v>7</v>
      </c>
      <c r="H39" s="38">
        <f t="shared" si="1"/>
        <v>38.85</v>
      </c>
      <c r="I39" s="17">
        <f t="shared" si="2"/>
        <v>3.8850000000000002</v>
      </c>
    </row>
    <row r="40" spans="1:9" ht="12.75">
      <c r="A40" s="12" t="s">
        <v>22</v>
      </c>
      <c r="B40" s="13" t="s">
        <v>23</v>
      </c>
      <c r="C40" s="13" t="str">
        <f t="shared" si="0"/>
        <v>Eedi Kask</v>
      </c>
      <c r="D40" s="32" t="s">
        <v>19</v>
      </c>
      <c r="E40" s="13" t="s">
        <v>24</v>
      </c>
      <c r="F40" s="33" t="s">
        <v>25</v>
      </c>
      <c r="G40" s="13">
        <v>8</v>
      </c>
      <c r="H40" s="38">
        <f t="shared" si="1"/>
        <v>53.2</v>
      </c>
      <c r="I40" s="17">
        <f t="shared" si="2"/>
        <v>5.32</v>
      </c>
    </row>
    <row r="41" spans="1:9" ht="12.75">
      <c r="A41" s="12" t="s">
        <v>26</v>
      </c>
      <c r="B41" s="13" t="s">
        <v>27</v>
      </c>
      <c r="C41" s="13" t="str">
        <f t="shared" si="0"/>
        <v>Aare Mänd</v>
      </c>
      <c r="D41" s="32" t="s">
        <v>19</v>
      </c>
      <c r="E41" s="13" t="s">
        <v>28</v>
      </c>
      <c r="F41" s="33" t="s">
        <v>21</v>
      </c>
      <c r="G41" s="13">
        <v>9</v>
      </c>
      <c r="H41" s="38">
        <f t="shared" si="1"/>
        <v>49.949999999999996</v>
      </c>
      <c r="I41" s="17">
        <f t="shared" si="2"/>
        <v>4.995</v>
      </c>
    </row>
    <row r="42" spans="1:9" ht="12.75">
      <c r="A42" s="12" t="s">
        <v>30</v>
      </c>
      <c r="B42" s="13" t="s">
        <v>31</v>
      </c>
      <c r="C42" s="13" t="str">
        <f t="shared" si="0"/>
        <v>Maali Haab</v>
      </c>
      <c r="D42" s="32" t="s">
        <v>32</v>
      </c>
      <c r="E42" s="13" t="s">
        <v>33</v>
      </c>
      <c r="F42" s="33" t="s">
        <v>25</v>
      </c>
      <c r="G42" s="13">
        <v>10</v>
      </c>
      <c r="H42" s="38">
        <f t="shared" si="1"/>
        <v>66.5</v>
      </c>
      <c r="I42" s="17">
        <f t="shared" si="2"/>
        <v>6.65</v>
      </c>
    </row>
    <row r="43" spans="1:9" ht="12.75">
      <c r="A43" s="12" t="s">
        <v>35</v>
      </c>
      <c r="B43" s="13" t="s">
        <v>36</v>
      </c>
      <c r="C43" s="13" t="str">
        <f t="shared" si="0"/>
        <v>Kalle Kivi</v>
      </c>
      <c r="D43" s="32" t="s">
        <v>19</v>
      </c>
      <c r="E43" s="13" t="s">
        <v>33</v>
      </c>
      <c r="F43" s="33" t="s">
        <v>21</v>
      </c>
      <c r="G43" s="13">
        <v>5</v>
      </c>
      <c r="H43" s="38">
        <f t="shared" si="1"/>
        <v>27.75</v>
      </c>
      <c r="I43" s="17">
        <f t="shared" si="2"/>
        <v>2.7750000000000004</v>
      </c>
    </row>
    <row r="44" spans="1:9" ht="12.75">
      <c r="A44" s="12" t="s">
        <v>37</v>
      </c>
      <c r="B44" s="13" t="s">
        <v>38</v>
      </c>
      <c r="C44" s="13" t="str">
        <f t="shared" si="0"/>
        <v>Margus Pärn</v>
      </c>
      <c r="D44" s="32" t="s">
        <v>19</v>
      </c>
      <c r="E44" s="13" t="s">
        <v>24</v>
      </c>
      <c r="F44" s="33" t="s">
        <v>25</v>
      </c>
      <c r="G44" s="13">
        <v>12</v>
      </c>
      <c r="H44" s="38">
        <f t="shared" si="1"/>
        <v>79.80000000000001</v>
      </c>
      <c r="I44" s="17">
        <f t="shared" si="2"/>
        <v>7.980000000000001</v>
      </c>
    </row>
    <row r="45" spans="1:9" ht="12.75">
      <c r="A45" s="34" t="s">
        <v>35</v>
      </c>
      <c r="B45" s="13" t="s">
        <v>36</v>
      </c>
      <c r="C45" s="13" t="str">
        <f t="shared" si="0"/>
        <v>Kalle Kivi</v>
      </c>
      <c r="D45" s="32" t="s">
        <v>19</v>
      </c>
      <c r="E45" s="13" t="s">
        <v>24</v>
      </c>
      <c r="F45" s="33" t="s">
        <v>25</v>
      </c>
      <c r="G45" s="13">
        <v>13</v>
      </c>
      <c r="H45" s="38">
        <f t="shared" si="1"/>
        <v>86.45</v>
      </c>
      <c r="I45" s="17">
        <f t="shared" si="2"/>
        <v>8.645000000000001</v>
      </c>
    </row>
    <row r="46" spans="1:9" ht="12.75">
      <c r="A46" s="34" t="s">
        <v>39</v>
      </c>
      <c r="B46" s="13" t="s">
        <v>40</v>
      </c>
      <c r="C46" s="13" t="str">
        <f t="shared" si="0"/>
        <v>Sõnajalg Mare</v>
      </c>
      <c r="D46" s="32" t="s">
        <v>32</v>
      </c>
      <c r="E46" s="13" t="s">
        <v>33</v>
      </c>
      <c r="F46" s="33" t="s">
        <v>29</v>
      </c>
      <c r="G46" s="13">
        <v>14</v>
      </c>
      <c r="H46" s="38">
        <f t="shared" si="1"/>
        <v>500.92</v>
      </c>
      <c r="I46" s="17">
        <f t="shared" si="2"/>
        <v>50.092000000000006</v>
      </c>
    </row>
    <row r="47" spans="1:9" ht="12.75">
      <c r="A47" s="34" t="s">
        <v>41</v>
      </c>
      <c r="B47" s="13" t="s">
        <v>42</v>
      </c>
      <c r="C47" s="13" t="str">
        <f t="shared" si="0"/>
        <v>Eve Torim </v>
      </c>
      <c r="D47" s="32" t="s">
        <v>32</v>
      </c>
      <c r="E47" s="13" t="s">
        <v>43</v>
      </c>
      <c r="F47" s="33" t="s">
        <v>34</v>
      </c>
      <c r="G47" s="13">
        <v>8</v>
      </c>
      <c r="H47" s="38">
        <f t="shared" si="1"/>
        <v>452.4</v>
      </c>
      <c r="I47" s="17">
        <f t="shared" si="2"/>
        <v>45.24</v>
      </c>
    </row>
    <row r="48" spans="1:9" ht="12.75">
      <c r="A48" s="34" t="s">
        <v>44</v>
      </c>
      <c r="B48" s="13" t="s">
        <v>18</v>
      </c>
      <c r="C48" s="13" t="str">
        <f t="shared" si="0"/>
        <v>Aadu Kuusk </v>
      </c>
      <c r="D48" s="32" t="s">
        <v>19</v>
      </c>
      <c r="E48" s="13" t="s">
        <v>43</v>
      </c>
      <c r="F48" s="33" t="s">
        <v>25</v>
      </c>
      <c r="G48" s="13">
        <v>16</v>
      </c>
      <c r="H48" s="38">
        <f t="shared" si="1"/>
        <v>106.4</v>
      </c>
      <c r="I48" s="17">
        <f t="shared" si="2"/>
        <v>10.64</v>
      </c>
    </row>
    <row r="49" spans="1:9" ht="12.75">
      <c r="A49" s="34" t="s">
        <v>37</v>
      </c>
      <c r="B49" s="13" t="s">
        <v>45</v>
      </c>
      <c r="C49" s="13" t="str">
        <f t="shared" si="0"/>
        <v>Vambola Pärn</v>
      </c>
      <c r="D49" s="32" t="s">
        <v>19</v>
      </c>
      <c r="E49" s="13" t="s">
        <v>43</v>
      </c>
      <c r="F49" s="33" t="s">
        <v>29</v>
      </c>
      <c r="G49" s="13">
        <v>7</v>
      </c>
      <c r="H49" s="38">
        <f t="shared" si="1"/>
        <v>250.46</v>
      </c>
      <c r="I49" s="17">
        <f t="shared" si="2"/>
        <v>25.046000000000003</v>
      </c>
    </row>
    <row r="50" spans="1:9" ht="12.75">
      <c r="A50" s="12" t="s">
        <v>17</v>
      </c>
      <c r="B50" s="13" t="s">
        <v>45</v>
      </c>
      <c r="C50" s="13" t="str">
        <f t="shared" si="0"/>
        <v>Vambola Kuusk</v>
      </c>
      <c r="D50" s="32" t="s">
        <v>19</v>
      </c>
      <c r="E50" s="13" t="s">
        <v>33</v>
      </c>
      <c r="F50" s="33" t="s">
        <v>34</v>
      </c>
      <c r="G50" s="13">
        <v>7</v>
      </c>
      <c r="H50" s="38">
        <f t="shared" si="1"/>
        <v>395.84999999999997</v>
      </c>
      <c r="I50" s="17">
        <f t="shared" si="2"/>
        <v>39.585</v>
      </c>
    </row>
    <row r="51" spans="1:9" ht="12.75">
      <c r="A51" s="12" t="s">
        <v>22</v>
      </c>
      <c r="B51" s="13" t="s">
        <v>18</v>
      </c>
      <c r="C51" s="13" t="str">
        <f t="shared" si="0"/>
        <v>Aadu Kask</v>
      </c>
      <c r="D51" s="32" t="s">
        <v>19</v>
      </c>
      <c r="E51" s="13" t="s">
        <v>28</v>
      </c>
      <c r="F51" s="33" t="s">
        <v>25</v>
      </c>
      <c r="G51" s="13">
        <v>19</v>
      </c>
      <c r="H51" s="38">
        <f t="shared" si="1"/>
        <v>126.35000000000001</v>
      </c>
      <c r="I51" s="17">
        <f t="shared" si="2"/>
        <v>12.635000000000002</v>
      </c>
    </row>
    <row r="52" spans="1:9" ht="12.75">
      <c r="A52" s="12" t="s">
        <v>26</v>
      </c>
      <c r="B52" s="13" t="s">
        <v>23</v>
      </c>
      <c r="C52" s="13" t="str">
        <f t="shared" si="0"/>
        <v>Eedi Mänd</v>
      </c>
      <c r="D52" s="32" t="s">
        <v>19</v>
      </c>
      <c r="E52" s="13" t="s">
        <v>28</v>
      </c>
      <c r="F52" s="33" t="s">
        <v>29</v>
      </c>
      <c r="G52" s="13">
        <v>6</v>
      </c>
      <c r="H52" s="38">
        <f t="shared" si="1"/>
        <v>214.68</v>
      </c>
      <c r="I52" s="17">
        <f t="shared" si="2"/>
        <v>21.468000000000004</v>
      </c>
    </row>
    <row r="53" spans="1:9" ht="12.75">
      <c r="A53" s="12" t="s">
        <v>30</v>
      </c>
      <c r="B53" s="13" t="s">
        <v>27</v>
      </c>
      <c r="C53" s="13" t="str">
        <f t="shared" si="0"/>
        <v>Aare Haab</v>
      </c>
      <c r="D53" s="32" t="s">
        <v>19</v>
      </c>
      <c r="E53" s="13" t="s">
        <v>24</v>
      </c>
      <c r="F53" s="33" t="s">
        <v>34</v>
      </c>
      <c r="G53" s="13">
        <v>21</v>
      </c>
      <c r="H53" s="38">
        <f t="shared" si="1"/>
        <v>1187.55</v>
      </c>
      <c r="I53" s="17">
        <f t="shared" si="2"/>
        <v>118.755</v>
      </c>
    </row>
    <row r="54" spans="1:9" ht="12.75">
      <c r="A54" s="12" t="s">
        <v>35</v>
      </c>
      <c r="B54" s="13" t="s">
        <v>31</v>
      </c>
      <c r="C54" s="13" t="str">
        <f t="shared" si="0"/>
        <v>Maali Kivi</v>
      </c>
      <c r="D54" s="32" t="s">
        <v>32</v>
      </c>
      <c r="E54" s="13" t="s">
        <v>33</v>
      </c>
      <c r="F54" s="33" t="s">
        <v>25</v>
      </c>
      <c r="G54" s="13">
        <v>22</v>
      </c>
      <c r="H54" s="38">
        <f t="shared" si="1"/>
        <v>146.3</v>
      </c>
      <c r="I54" s="17">
        <f t="shared" si="2"/>
        <v>14.630000000000003</v>
      </c>
    </row>
    <row r="55" spans="1:9" ht="12.75">
      <c r="A55" s="12" t="s">
        <v>37</v>
      </c>
      <c r="B55" s="13" t="s">
        <v>36</v>
      </c>
      <c r="C55" s="13" t="str">
        <f t="shared" si="0"/>
        <v>Kalle Pärn</v>
      </c>
      <c r="D55" s="32" t="s">
        <v>19</v>
      </c>
      <c r="E55" s="13" t="s">
        <v>24</v>
      </c>
      <c r="F55" s="33" t="s">
        <v>29</v>
      </c>
      <c r="G55" s="13">
        <v>4</v>
      </c>
      <c r="H55" s="38">
        <f t="shared" si="1"/>
        <v>143.12</v>
      </c>
      <c r="I55" s="17">
        <f t="shared" si="2"/>
        <v>14.312000000000001</v>
      </c>
    </row>
    <row r="56" spans="1:9" ht="12.75">
      <c r="A56" s="34" t="s">
        <v>35</v>
      </c>
      <c r="B56" s="13" t="s">
        <v>38</v>
      </c>
      <c r="C56" s="13" t="str">
        <f t="shared" si="0"/>
        <v>Margus Kivi</v>
      </c>
      <c r="D56" s="32" t="s">
        <v>19</v>
      </c>
      <c r="E56" s="13" t="s">
        <v>20</v>
      </c>
      <c r="F56" s="33" t="s">
        <v>34</v>
      </c>
      <c r="G56" s="13">
        <v>24</v>
      </c>
      <c r="H56" s="38">
        <f t="shared" si="1"/>
        <v>1357.1999999999998</v>
      </c>
      <c r="I56" s="17">
        <f t="shared" si="2"/>
        <v>135.72</v>
      </c>
    </row>
    <row r="57" spans="1:9" ht="12.75">
      <c r="A57" s="34" t="s">
        <v>17</v>
      </c>
      <c r="B57" s="13" t="s">
        <v>36</v>
      </c>
      <c r="C57" s="13" t="str">
        <f t="shared" si="0"/>
        <v>Kalle Kuusk</v>
      </c>
      <c r="D57" s="32" t="s">
        <v>19</v>
      </c>
      <c r="E57" s="13" t="s">
        <v>24</v>
      </c>
      <c r="F57" s="33" t="s">
        <v>25</v>
      </c>
      <c r="G57" s="13">
        <v>54</v>
      </c>
      <c r="H57" s="38">
        <f t="shared" si="1"/>
        <v>359.1</v>
      </c>
      <c r="I57" s="17">
        <f t="shared" si="2"/>
        <v>35.910000000000004</v>
      </c>
    </row>
    <row r="58" spans="1:9" ht="12.75">
      <c r="A58" s="34" t="s">
        <v>41</v>
      </c>
      <c r="B58" s="13" t="s">
        <v>39</v>
      </c>
      <c r="C58" s="13" t="str">
        <f t="shared" si="0"/>
        <v>Mare Torim </v>
      </c>
      <c r="D58" s="32" t="s">
        <v>32</v>
      </c>
      <c r="E58" s="13" t="s">
        <v>28</v>
      </c>
      <c r="F58" s="33" t="s">
        <v>29</v>
      </c>
      <c r="G58" s="13">
        <v>26</v>
      </c>
      <c r="H58" s="38">
        <f t="shared" si="1"/>
        <v>930.28</v>
      </c>
      <c r="I58" s="17">
        <f t="shared" si="2"/>
        <v>93.028</v>
      </c>
    </row>
    <row r="59" spans="1:9" ht="12.75">
      <c r="A59" s="34" t="s">
        <v>44</v>
      </c>
      <c r="B59" s="13" t="s">
        <v>42</v>
      </c>
      <c r="C59" s="13" t="str">
        <f t="shared" si="0"/>
        <v>Eve Kuusk </v>
      </c>
      <c r="D59" s="32" t="s">
        <v>32</v>
      </c>
      <c r="E59" s="13" t="s">
        <v>33</v>
      </c>
      <c r="F59" s="33" t="s">
        <v>34</v>
      </c>
      <c r="G59" s="13">
        <v>4</v>
      </c>
      <c r="H59" s="38">
        <f t="shared" si="1"/>
        <v>226.2</v>
      </c>
      <c r="I59" s="17">
        <f t="shared" si="2"/>
        <v>22.62</v>
      </c>
    </row>
    <row r="60" spans="1:9" ht="13.5" thickBot="1">
      <c r="A60" s="35" t="s">
        <v>37</v>
      </c>
      <c r="B60" s="25" t="s">
        <v>18</v>
      </c>
      <c r="C60" s="13" t="str">
        <f t="shared" si="0"/>
        <v>Aadu Pärn</v>
      </c>
      <c r="D60" s="36" t="s">
        <v>19</v>
      </c>
      <c r="E60" s="25" t="s">
        <v>33</v>
      </c>
      <c r="F60" s="37" t="s">
        <v>25</v>
      </c>
      <c r="G60" s="25">
        <v>28</v>
      </c>
      <c r="H60" s="38">
        <f t="shared" si="1"/>
        <v>186.20000000000002</v>
      </c>
      <c r="I60" s="44">
        <f t="shared" si="2"/>
        <v>18.62</v>
      </c>
    </row>
    <row r="61" ht="12.75">
      <c r="H61" s="13"/>
    </row>
    <row r="62" ht="12.75">
      <c r="H62" s="13"/>
    </row>
    <row r="63" ht="12.75">
      <c r="D63"/>
    </row>
  </sheetData>
  <sheetProtection/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2000-03-20T08:28:52Z</cp:lastPrinted>
  <dcterms:created xsi:type="dcterms:W3CDTF">1997-01-22T16:47:45Z</dcterms:created>
  <dcterms:modified xsi:type="dcterms:W3CDTF">2018-11-08T09:08:32Z</dcterms:modified>
  <cp:category/>
  <cp:version/>
  <cp:contentType/>
  <cp:contentStatus/>
</cp:coreProperties>
</file>